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3\"/>
    </mc:Choice>
  </mc:AlternateContent>
  <xr:revisionPtr revIDLastSave="0" documentId="8_{D805B6F7-E233-4426-B835-493D3F03ED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 Proces" sheetId="1" r:id="rId1"/>
  </sheets>
  <definedNames>
    <definedName name="_xlnm._FilterDatabase" localSheetId="0" hidden="1">'Certificacion Giro A EPS Proces'!$A$11:$AH$43</definedName>
    <definedName name="_xlnm.Print_Area" localSheetId="0">'Certificacion Giro A EPS Proces'!$A$1:$I$42</definedName>
    <definedName name="_xlnm.Print_Titles" localSheetId="0">'Certificacion Giro A EPS Proces'!$1:$6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K41" i="1"/>
  <c r="M18" i="1"/>
  <c r="K43" i="1" l="1"/>
  <c r="M41" i="1"/>
  <c r="M40" i="1"/>
  <c r="E43" i="1" l="1"/>
  <c r="H43" i="1"/>
  <c r="F43" i="1"/>
  <c r="C43" i="1"/>
  <c r="M43" i="1" l="1"/>
  <c r="G43" i="1" l="1"/>
  <c r="J43" i="1"/>
  <c r="I43" i="1"/>
  <c r="D43" i="1"/>
</calcChain>
</file>

<file path=xl/sharedStrings.xml><?xml version="1.0" encoding="utf-8"?>
<sst xmlns="http://schemas.openxmlformats.org/spreadsheetml/2006/main" count="87" uniqueCount="84">
  <si>
    <t>Codigo EPS</t>
  </si>
  <si>
    <t>EPS</t>
  </si>
  <si>
    <t>Liquidación del proceso</t>
  </si>
  <si>
    <t>Giros y descuentos aplicados en el proceso</t>
  </si>
  <si>
    <t>Observación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</si>
  <si>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</si>
  <si>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</si>
  <si>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</si>
  <si>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</si>
  <si>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</si>
  <si>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</si>
  <si>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</si>
  <si>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</si>
  <si>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</si>
  <si>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CCF033</t>
  </si>
  <si>
    <t>CCF050</t>
  </si>
  <si>
    <t>COMFAORIENTE</t>
  </si>
  <si>
    <t>CCF055</t>
  </si>
  <si>
    <t>CCF102</t>
  </si>
  <si>
    <t>COMFACHOCO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</si>
  <si>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</si>
  <si>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</si>
  <si>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</si>
  <si>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</si>
  <si>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</si>
  <si>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</si>
  <si>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</si>
  <si>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</si>
  <si>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</si>
  <si>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</si>
  <si>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EPSS02</t>
  </si>
  <si>
    <t>SALUD TOTAL</t>
  </si>
  <si>
    <t>EPSS05</t>
  </si>
  <si>
    <t>EPSS08</t>
  </si>
  <si>
    <t>EPSS10</t>
  </si>
  <si>
    <t>EPSS12</t>
  </si>
  <si>
    <t>EPSS17</t>
  </si>
  <si>
    <t>EPSS18</t>
  </si>
  <si>
    <t>EPSS34</t>
  </si>
  <si>
    <t>CAPITAL SALUD</t>
  </si>
  <si>
    <t>EPSS37</t>
  </si>
  <si>
    <t>EPSS40</t>
  </si>
  <si>
    <t>SAVIA SALUD</t>
  </si>
  <si>
    <t>EPSS41</t>
  </si>
  <si>
    <t>EPSS42</t>
  </si>
  <si>
    <t>EPSS46</t>
  </si>
  <si>
    <t>EPSS48</t>
  </si>
  <si>
    <t>ESS024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</si>
  <si>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</si>
  <si>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</si>
  <si>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</si>
  <si>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</si>
  <si>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</si>
  <si>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</si>
  <si>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</si>
  <si>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</si>
  <si>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TOTAL</t>
  </si>
  <si>
    <t>* El giro directo se realiza de acuerdo con los valores programados por las EPS, en virtud de la Resolución 1587 y 4621 de 2016 y la Resolución 3110 de 2018.</t>
  </si>
  <si>
    <t>CAJACOPI</t>
  </si>
  <si>
    <t>COOSALUD</t>
  </si>
  <si>
    <t>EPSS47</t>
  </si>
  <si>
    <t>FAMILIAR DE COLOMBIA</t>
  </si>
  <si>
    <t>ASOCIACIÓN INDÍGENA DEL CAUCA</t>
  </si>
  <si>
    <t>ANASWAYUU</t>
  </si>
  <si>
    <t>PIJAOS</t>
  </si>
  <si>
    <t>ALIANSALUD</t>
  </si>
  <si>
    <t>SANITAS</t>
  </si>
  <si>
    <t>COMPENSAR</t>
  </si>
  <si>
    <t>SURAMERICANA</t>
  </si>
  <si>
    <t>COMFENALCO VALLE</t>
  </si>
  <si>
    <t>FAMISANAR</t>
  </si>
  <si>
    <t>SERVICIO OCCIDENTAL DE SALUD</t>
  </si>
  <si>
    <t>NUEVA EPS</t>
  </si>
  <si>
    <t>SALUD MIA</t>
  </si>
  <si>
    <t>SALUD BOLÍVAR</t>
  </si>
  <si>
    <t>Fecha de giro: 08/08/2023</t>
  </si>
  <si>
    <t>LIQUIDACIÓN MENSUAL DE AFILIADOS - GIRO A ENTIDADES PROMOTORAS DE SALUD
AGOSTO 2023</t>
  </si>
  <si>
    <t>Giro Directo a IPS y/o proveedores - Complemento**</t>
  </si>
  <si>
    <t>Fecha de giro Complemento</t>
  </si>
  <si>
    <t>10/08/2023 
14/08/2023</t>
  </si>
  <si>
    <t>10/08/2023
11/08/2023
18/08/2023</t>
  </si>
  <si>
    <t xml:space="preserve">Del "Giro Neto a EPS" no se aplicó $178.508.535.898,19, en virtud de la Resolución 2023320030002757-6 del 9 de mayo 2023 de la SNS. El 10 de agosto de 2023, se aplicó giro directo a IPS por $137.023.165.773,00, atendiendo comunicación de la SNS 20233200101281091 del 4 de agosto, allegada a la ADRES en correo electrónico de la misma fecha y giro a la EPS Emssanar, por $5.857.712.300 para efectuar pagos desde la tesorería de la EPS, atendiendo comunicación de la SNS 20233200101282971 del 7 de agosto, allegada a la ADRES en correo electrónico del 8 de agosto de 2023.El 14 de agosto de 2023, se aplicó giro directo a IPS por $33.532.236.532,00, atendiendo comunicación de la SNS 20233200101306601 del 11 de agosto, allegada a la ADRES en correo electrónico de la misma fecha. </t>
  </si>
  <si>
    <t>Del "Giro Neto a EPS" no se aplicó $23.155.557.379,72, en virtud de la Resolución 2023320030001459-6 del 8 de marzo 2023 de la SNS. El 16 de agosto de 2023, se aplicó giro directo a IPS por $20.775.012.066,75, atendiendo comunicación de la SNS 20233200101326061 del 14 de agosto de 2023, allegada a la ADRES en correo electrónico del 15 de agosto de 2023. El 8 se septiembre de 2023, se aplicó giro a EPS DUSAKAWI, por $2.380.545.312,97, para efectuar pagos desde la tesorería de la EPS atendiendo comunicación de la SNS 20233200101418161 del 30 de agosto de 2023, allegada a la ADRES en correo electrónico de la misma fecha.</t>
  </si>
  <si>
    <t>Del "Giro Neto a EPS" no se aplicó $164.708.335.666,86, en virtud de la Resolución 2023320030001433-6 del 6 de marzo 2023 de la SNS. El 10 de agosto de 2023, se aplicó giro directo a IPS por $151.709.728.702,56, atendiendo comunicación de la SNS 20233200101274051 del 3 de agosto de 2023, allegada a la ADRES en correo electrónico de la misma fecha.El 11 de agosto de 2023, se aplicó giro directo a IPS por $3.124.125.113,57, atendiendo comunicación de la SNS 20233200101277751 del 4 de agosto de 2023, allegada a la ADRES en correo electrónico de la misma fecha.El 18 de agosto de 2023, se aplicó giro directo a IPS por $1.500.000.000,00, atendiendo comunicación de la SNS 20233200101346731 del 16 de agosto de 2023, allegada a la ADRES en correo electrónico de la misma fecha. El 24 de agosto de 2023, se aplicó giro a EPS Asmet salud, por $5.309.466.971,36, para efectuar pagos desde la tesorería de la EPS, atendiendo comunicación de la SNS 20233200101362731 del 22 de agosto de 2023, allegada a la ADRES en correo electrónico de la misma fecha. El 20 de septiembre de 2023, se aplicó giro a EPS Asmet salud, por $912.925.142,15, para efectuar pagos desde la tesorería de la EPS, atendiendo comunicación de la SNS 20233200101569271 del 18 de septiembre de 2023, allegada a la ADRES en correo electrónico de la misma fecha.El 27 de octubre de 2023, se aplicó giro a EPS Asmet salud, por $2.152.089.737,22, para efectuar pagos desde la tesorería de la EPS, atendiendo comunicación de la SNS 20233200101857181 del 24 de octubre de 2023, allegada a la ADRES en correo electrónico de la misma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</si>
</sst>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name val="Calibri"/>
      <family val="2"/>
      <scheme val="minor"/>
    </font>
    <font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" fillId="8" borderId="9" applyNumberFormat="0" applyFont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164" fontId="3" fillId="0" borderId="0" applyFont="0" applyFill="0" applyBorder="0" applyAlignment="0" applyProtection="0"/>
    <xf numFmtId="0" fontId="21" fillId="0" borderId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8" borderId="9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3" fillId="0" borderId="0" xfId="0" applyFont="1"/>
    <xf numFmtId="0" fontId="21" fillId="0" borderId="0" xfId="0" applyFont="1"/>
    <xf numFmtId="0" fontId="28" fillId="0" borderId="0" xfId="0" applyFont="1"/>
    <xf numFmtId="4" fontId="0" fillId="0" borderId="0" xfId="0" applyNumberFormat="1"/>
    <xf numFmtId="43" fontId="23" fillId="0" borderId="0" xfId="0" applyNumberFormat="1" applyFont="1"/>
    <xf numFmtId="0" fontId="26" fillId="0" borderId="0" xfId="0" applyFont="1"/>
    <xf numFmtId="165" fontId="23" fillId="0" borderId="0" xfId="0" applyNumberFormat="1" applyFont="1" applyAlignment="1">
      <alignment wrapText="1"/>
    </xf>
    <xf numFmtId="0" fontId="29" fillId="0" borderId="0" xfId="0" applyFont="1"/>
    <xf numFmtId="0" fontId="24" fillId="0" borderId="0" xfId="0" applyFont="1"/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justify" vertical="top"/>
    </xf>
    <xf numFmtId="164" fontId="25" fillId="33" borderId="1" xfId="52" applyFont="1" applyFill="1" applyBorder="1" applyAlignment="1">
      <alignment horizontal="center" vertical="center" wrapText="1"/>
    </xf>
    <xf numFmtId="164" fontId="23" fillId="0" borderId="0" xfId="52" applyFont="1" applyFill="1" applyBorder="1" applyAlignment="1">
      <alignment vertical="center"/>
    </xf>
    <xf numFmtId="164" fontId="24" fillId="0" borderId="0" xfId="52" applyFont="1" applyFill="1" applyAlignment="1">
      <alignment vertical="center"/>
    </xf>
    <xf numFmtId="164" fontId="23" fillId="0" borderId="0" xfId="52" applyFont="1" applyFill="1" applyBorder="1" applyAlignment="1">
      <alignment vertical="center" wrapText="1"/>
    </xf>
    <xf numFmtId="10" fontId="23" fillId="0" borderId="0" xfId="55" applyNumberFormat="1" applyFont="1" applyFill="1" applyBorder="1" applyAlignment="1">
      <alignment vertical="center"/>
    </xf>
    <xf numFmtId="0" fontId="23" fillId="0" borderId="0" xfId="0" applyFont="1" applyAlignment="1">
      <alignment horizontal="justify" vertical="top" wrapText="1"/>
    </xf>
    <xf numFmtId="0" fontId="23" fillId="0" borderId="1" xfId="0" applyFont="1" applyBorder="1" applyAlignment="1">
      <alignment horizontal="left" vertical="top" wrapText="1"/>
    </xf>
    <xf numFmtId="4" fontId="27" fillId="0" borderId="0" xfId="0" applyNumberFormat="1" applyFont="1" applyAlignment="1">
      <alignment vertical="center"/>
    </xf>
    <xf numFmtId="4" fontId="30" fillId="0" borderId="0" xfId="0" applyNumberFormat="1" applyFont="1"/>
    <xf numFmtId="0" fontId="23" fillId="0" borderId="1" xfId="0" applyFont="1" applyBorder="1"/>
    <xf numFmtId="0" fontId="23" fillId="0" borderId="1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/>
    </xf>
    <xf numFmtId="164" fontId="23" fillId="0" borderId="1" xfId="52" applyFont="1" applyFill="1" applyBorder="1" applyAlignment="1">
      <alignment vertical="center"/>
    </xf>
    <xf numFmtId="164" fontId="31" fillId="0" borderId="1" xfId="52" applyFont="1" applyBorder="1" applyAlignment="1">
      <alignment vertical="center"/>
    </xf>
    <xf numFmtId="164" fontId="27" fillId="0" borderId="1" xfId="52" applyFont="1" applyFill="1" applyBorder="1" applyAlignment="1">
      <alignment horizontal="right" vertical="center"/>
    </xf>
    <xf numFmtId="164" fontId="23" fillId="0" borderId="1" xfId="52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64" fontId="24" fillId="0" borderId="0" xfId="52" applyFont="1" applyFill="1" applyBorder="1" applyAlignment="1">
      <alignment vertical="center"/>
    </xf>
    <xf numFmtId="43" fontId="25" fillId="0" borderId="0" xfId="56" applyFont="1" applyFill="1" applyBorder="1" applyAlignment="1">
      <alignment horizontal="center" vertical="center" wrapText="1"/>
    </xf>
    <xf numFmtId="8" fontId="32" fillId="0" borderId="0" xfId="0" applyNumberFormat="1" applyFont="1"/>
    <xf numFmtId="0" fontId="32" fillId="0" borderId="0" xfId="0" applyFont="1"/>
    <xf numFmtId="43" fontId="32" fillId="0" borderId="0" xfId="0" applyNumberFormat="1" applyFont="1"/>
    <xf numFmtId="164" fontId="31" fillId="0" borderId="1" xfId="52" applyFont="1" applyFill="1" applyBorder="1" applyAlignment="1">
      <alignment vertical="center"/>
    </xf>
    <xf numFmtId="14" fontId="23" fillId="0" borderId="1" xfId="52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 readingOrder="1"/>
    </xf>
    <xf numFmtId="164" fontId="25" fillId="33" borderId="1" xfId="52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</cellXfs>
  <cellStyles count="93">
    <cellStyle name="20% - Énfasis1" xfId="16" builtinId="30" customBuiltin="1"/>
    <cellStyle name="20% - Énfasis1 2" xfId="57" xr:uid="{C16FDE9F-03E4-4CAB-8407-4FD4CEA52F15}"/>
    <cellStyle name="20% - Énfasis1 3" xfId="75" xr:uid="{81B676C8-3D69-4F61-A0E5-BF26049D75F6}"/>
    <cellStyle name="20% - Énfasis2" xfId="19" builtinId="34" customBuiltin="1"/>
    <cellStyle name="20% - Énfasis2 2" xfId="59" xr:uid="{52077AC4-073F-4E98-9979-A61AB33C8572}"/>
    <cellStyle name="20% - Énfasis2 3" xfId="77" xr:uid="{3B41DE64-276E-4865-A97B-27FDDA385BD4}"/>
    <cellStyle name="20% - Énfasis3" xfId="22" builtinId="38" customBuiltin="1"/>
    <cellStyle name="20% - Énfasis3 2" xfId="61" xr:uid="{CA575695-8550-46D2-B472-F39A94E6EA80}"/>
    <cellStyle name="20% - Énfasis3 3" xfId="79" xr:uid="{5EE5BB38-33F1-4C7A-9AD9-1AC1CBC2581B}"/>
    <cellStyle name="20% - Énfasis4" xfId="25" builtinId="42" customBuiltin="1"/>
    <cellStyle name="20% - Énfasis4 2" xfId="63" xr:uid="{BD6DA012-5384-400F-86EE-ED21E0FB9FE2}"/>
    <cellStyle name="20% - Énfasis4 3" xfId="81" xr:uid="{99F4C25C-4664-4B9A-9984-EF7911BCA993}"/>
    <cellStyle name="20% - Énfasis5" xfId="28" builtinId="46" customBuiltin="1"/>
    <cellStyle name="20% - Énfasis5 2" xfId="65" xr:uid="{DCD7DFA0-0D03-48A5-9E1C-184AB45A802F}"/>
    <cellStyle name="20% - Énfasis5 3" xfId="83" xr:uid="{169902D2-F9E9-456D-880C-1607D580FB6E}"/>
    <cellStyle name="20% - Énfasis6" xfId="31" builtinId="50" customBuiltin="1"/>
    <cellStyle name="20% - Énfasis6 2" xfId="67" xr:uid="{D153BE6E-CB3F-4420-996F-38690640FE21}"/>
    <cellStyle name="20% - Énfasis6 3" xfId="85" xr:uid="{146BA537-C4A2-4635-B76B-C2361B5557BB}"/>
    <cellStyle name="40% - Énfasis1" xfId="17" builtinId="31" customBuiltin="1"/>
    <cellStyle name="40% - Énfasis1 2" xfId="58" xr:uid="{5D9CC8BA-F882-41EB-AFCF-9D8E8C717BFD}"/>
    <cellStyle name="40% - Énfasis1 3" xfId="76" xr:uid="{6259D014-A303-4763-B0A0-DE26DD3B6224}"/>
    <cellStyle name="40% - Énfasis2" xfId="20" builtinId="35" customBuiltin="1"/>
    <cellStyle name="40% - Énfasis2 2" xfId="60" xr:uid="{787D2C70-D78C-400F-9502-610EF29C3593}"/>
    <cellStyle name="40% - Énfasis2 3" xfId="78" xr:uid="{365711BE-532E-4418-8F36-ED939FF21099}"/>
    <cellStyle name="40% - Énfasis3" xfId="23" builtinId="39" customBuiltin="1"/>
    <cellStyle name="40% - Énfasis3 2" xfId="62" xr:uid="{239744D3-ED97-491D-9333-EDEEBA73699E}"/>
    <cellStyle name="40% - Énfasis3 3" xfId="80" xr:uid="{FF75BE22-8F34-400D-B004-33FECD67ACFA}"/>
    <cellStyle name="40% - Énfasis4" xfId="26" builtinId="43" customBuiltin="1"/>
    <cellStyle name="40% - Énfasis4 2" xfId="64" xr:uid="{959391B7-A720-4565-8CA3-7961E4CAB6CE}"/>
    <cellStyle name="40% - Énfasis4 3" xfId="82" xr:uid="{B3AF0262-325F-490B-ADB9-7B9AB860A4DA}"/>
    <cellStyle name="40% - Énfasis5" xfId="29" builtinId="47" customBuiltin="1"/>
    <cellStyle name="40% - Énfasis5 2" xfId="66" xr:uid="{28B2C111-2FF7-4A5D-9BDC-FFD900A3CA17}"/>
    <cellStyle name="40% - Énfasis5 3" xfId="84" xr:uid="{FD21ABBD-862D-4075-AD95-D83E5331CAC8}"/>
    <cellStyle name="40% - Énfasis6" xfId="32" builtinId="51" customBuiltin="1"/>
    <cellStyle name="40% - Énfasis6 2" xfId="68" xr:uid="{0CFC6D75-91E0-4D68-8C33-942CC8F28CE6}"/>
    <cellStyle name="40% - Énfasis6 3" xfId="86" xr:uid="{B5CE9950-2B6C-48F8-BDE0-70D54F351D41}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2 2" xfId="73" xr:uid="{4D7CFDF6-B343-4AC5-A6D4-990E988B812E}"/>
    <cellStyle name="Millares 2 2 3" xfId="91" xr:uid="{0B42A3F3-9D67-4BE9-9787-9F87908ECAA8}"/>
    <cellStyle name="Millares 2 3" xfId="49" xr:uid="{00000000-0005-0000-0000-000023000000}"/>
    <cellStyle name="Millares 2 4" xfId="54" xr:uid="{00000000-0005-0000-0000-000024000000}"/>
    <cellStyle name="Millares 2 5" xfId="72" xr:uid="{143CE4F3-A27A-4103-9799-97D8CF7E77B1}"/>
    <cellStyle name="Millares 2 6" xfId="90" xr:uid="{24FE6031-926E-4C89-9DF1-62CE66C81F5F}"/>
    <cellStyle name="Millares 3" xfId="37" xr:uid="{00000000-0005-0000-0000-000025000000}"/>
    <cellStyle name="Millares 3 2" xfId="70" xr:uid="{8DCE300B-3839-4877-92EC-C5B2E004B721}"/>
    <cellStyle name="Millares 3 3" xfId="88" xr:uid="{BA942C04-DB23-44FA-8307-77A7325F4051}"/>
    <cellStyle name="Millares 4" xfId="35" xr:uid="{00000000-0005-0000-0000-000026000000}"/>
    <cellStyle name="Millares 5" xfId="34" xr:uid="{00000000-0005-0000-0000-000027000000}"/>
    <cellStyle name="Millares 6" xfId="33" xr:uid="{00000000-0005-0000-0000-000028000000}"/>
    <cellStyle name="Millares 7" xfId="51" xr:uid="{00000000-0005-0000-0000-000029000000}"/>
    <cellStyle name="Millares 8" xfId="53" xr:uid="{00000000-0005-0000-0000-00002A000000}"/>
    <cellStyle name="Millares 9" xfId="56" xr:uid="{00000000-0005-0000-0000-00002B000000}"/>
    <cellStyle name="Millares 9 2" xfId="74" xr:uid="{D0A6497D-8636-4370-A1B5-649D18562257}"/>
    <cellStyle name="Millares 9 3" xfId="92" xr:uid="{AC9A9997-2DEB-44A5-BF3E-26F9CB0CAF0A}"/>
    <cellStyle name="Neutral 2" xfId="39" xr:uid="{00000000-0005-0000-0000-00002C000000}"/>
    <cellStyle name="Normal" xfId="0" builtinId="0"/>
    <cellStyle name="Normal 2" xfId="48" xr:uid="{00000000-0005-0000-0000-00002E000000}"/>
    <cellStyle name="Normal 3" xfId="36" xr:uid="{00000000-0005-0000-0000-00002F000000}"/>
    <cellStyle name="Normal 3 2" xfId="69" xr:uid="{E2B38F4F-42E3-4084-930E-5E3DACB28D1A}"/>
    <cellStyle name="Normal 3 3" xfId="87" xr:uid="{352713CF-3F4A-4399-BA93-01B243ED4D4A}"/>
    <cellStyle name="Notas 2" xfId="40" xr:uid="{00000000-0005-0000-0000-000030000000}"/>
    <cellStyle name="Notas 2 2" xfId="71" xr:uid="{07F67E40-A019-41A7-905C-28E11F86819D}"/>
    <cellStyle name="Notas 2 3" xfId="89" xr:uid="{2A582E02-3179-45EF-BE88-9E06D64329C2}"/>
    <cellStyle name="Porcentaje" xfId="55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8000000}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133350</xdr:rowOff>
    </xdr:from>
    <xdr:to>
      <xdr:col>1</xdr:col>
      <xdr:colOff>1219200</xdr:colOff>
      <xdr:row>4</xdr:row>
      <xdr:rowOff>123826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3E7328-EE5C-4C6D-845C-7C12678B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276225"/>
          <a:ext cx="1866899" cy="466726"/>
        </a:xfrm>
        <a:prstGeom prst="rect">
          <a:avLst/>
        </a:prstGeom>
      </xdr:spPr>
    </xdr:pic>
    <xdr:clientData/>
  </xdr:twoCellAnchor>
  <xdr:twoCellAnchor>
    <xdr:from>
      <xdr:col>13</xdr:col>
      <xdr:colOff>2088874</xdr:colOff>
      <xdr:row>1</xdr:row>
      <xdr:rowOff>34373</xdr:rowOff>
    </xdr:from>
    <xdr:to>
      <xdr:col>13</xdr:col>
      <xdr:colOff>4194957</xdr:colOff>
      <xdr:row>6</xdr:row>
      <xdr:rowOff>42656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2986093-A716-41F0-859C-6406059FF2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6804999" y="177248"/>
          <a:ext cx="2106083" cy="960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50"/>
  <sheetViews>
    <sheetView showGridLines="0" tabSelected="1" zoomScaleNormal="100" workbookViewId="0">
      <selection activeCell="C1" sqref="C1"/>
    </sheetView>
  </sheetViews>
  <sheetFormatPr baseColWidth="10" defaultColWidth="11.42578125" defaultRowHeight="11.25" x14ac:dyDescent="0.2"/>
  <cols>
    <col min="1" max="1" width="10.85546875" style="1" customWidth="1"/>
    <col min="2" max="2" width="27" style="1" bestFit="1" customWidth="1"/>
    <col min="3" max="3" width="18.5703125" style="13" bestFit="1" customWidth="1"/>
    <col min="4" max="4" width="17.28515625" style="13" bestFit="1" customWidth="1"/>
    <col min="5" max="5" width="21.7109375" style="13" bestFit="1" customWidth="1"/>
    <col min="6" max="6" width="20.7109375" style="13" customWidth="1"/>
    <col min="7" max="7" width="16.5703125" style="13" customWidth="1"/>
    <col min="8" max="8" width="15.7109375" style="13" customWidth="1"/>
    <col min="9" max="9" width="17.42578125" style="13" bestFit="1" customWidth="1"/>
    <col min="10" max="10" width="19.5703125" style="13" bestFit="1" customWidth="1"/>
    <col min="11" max="12" width="19.5703125" style="13" customWidth="1"/>
    <col min="13" max="13" width="19.5703125" style="13" bestFit="1" customWidth="1"/>
    <col min="14" max="14" width="63.28515625" style="1" customWidth="1"/>
    <col min="15" max="15" width="16.140625" style="1" bestFit="1" customWidth="1"/>
    <col min="16" max="16" width="15.28515625" style="1" bestFit="1" customWidth="1"/>
    <col min="17" max="16384" width="11.42578125" style="1"/>
  </cols>
  <sheetData>
    <row r="2" spans="1:34" ht="15" x14ac:dyDescent="0.25">
      <c r="N2"/>
    </row>
    <row r="3" spans="1:34" x14ac:dyDescent="0.2">
      <c r="N3" s="11"/>
    </row>
    <row r="4" spans="1:34" x14ac:dyDescent="0.2">
      <c r="M4" s="1"/>
      <c r="N4" s="17"/>
    </row>
    <row r="5" spans="1:34" x14ac:dyDescent="0.2">
      <c r="M5" s="1"/>
      <c r="N5" s="17"/>
    </row>
    <row r="6" spans="1:34" ht="26.25" customHeight="1" x14ac:dyDescent="0.2">
      <c r="A6" s="38" t="s">
        <v>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34" x14ac:dyDescent="0.2">
      <c r="M7" s="1"/>
      <c r="N7" s="17"/>
    </row>
    <row r="8" spans="1:34" s="2" customFormat="1" ht="12.75" x14ac:dyDescent="0.2">
      <c r="A8" s="8" t="s">
        <v>75</v>
      </c>
      <c r="B8" s="9"/>
      <c r="C8" s="14"/>
      <c r="D8" s="29"/>
      <c r="E8" s="29"/>
      <c r="F8" s="30"/>
      <c r="G8" s="30"/>
      <c r="H8" s="30"/>
      <c r="I8" s="30"/>
      <c r="J8" s="30"/>
      <c r="K8" s="30"/>
      <c r="L8" s="30"/>
      <c r="M8" s="1"/>
      <c r="N8" s="17"/>
    </row>
    <row r="9" spans="1:34" x14ac:dyDescent="0.2">
      <c r="G9" s="15"/>
      <c r="H9" s="15"/>
      <c r="I9" s="15"/>
      <c r="J9" s="15"/>
      <c r="K9" s="15"/>
      <c r="L9" s="15"/>
      <c r="M9" s="15"/>
      <c r="N9" s="11"/>
    </row>
    <row r="10" spans="1:34" ht="16.5" customHeight="1" x14ac:dyDescent="0.2">
      <c r="A10" s="40" t="s">
        <v>0</v>
      </c>
      <c r="B10" s="37" t="s">
        <v>1</v>
      </c>
      <c r="C10" s="39" t="s">
        <v>2</v>
      </c>
      <c r="D10" s="39"/>
      <c r="E10" s="39"/>
      <c r="F10" s="39" t="s">
        <v>3</v>
      </c>
      <c r="G10" s="39"/>
      <c r="H10" s="39"/>
      <c r="I10" s="39"/>
      <c r="J10" s="39"/>
      <c r="K10" s="39"/>
      <c r="L10" s="39"/>
      <c r="M10" s="39"/>
      <c r="N10" s="37" t="s">
        <v>4</v>
      </c>
    </row>
    <row r="11" spans="1:34" ht="41.25" customHeight="1" x14ac:dyDescent="0.2">
      <c r="A11" s="41"/>
      <c r="B11" s="37"/>
      <c r="C11" s="12" t="s">
        <v>5</v>
      </c>
      <c r="D11" s="12" t="s">
        <v>6</v>
      </c>
      <c r="E11" s="12" t="s">
        <v>7</v>
      </c>
      <c r="F11" s="12" t="s">
        <v>8</v>
      </c>
      <c r="G11" s="12" t="s">
        <v>9</v>
      </c>
      <c r="H11" s="12" t="s">
        <v>10</v>
      </c>
      <c r="I11" s="12" t="s">
        <v>11</v>
      </c>
      <c r="J11" s="12" t="s">
        <v>12</v>
      </c>
      <c r="K11" s="12" t="s">
        <v>77</v>
      </c>
      <c r="L11" s="12" t="s">
        <v>78</v>
      </c>
      <c r="M11" s="12" t="s">
        <v>13</v>
      </c>
      <c r="N11" s="37"/>
    </row>
    <row r="12" spans="1:34" ht="12.75" x14ac:dyDescent="0.2">
      <c r="A12" s="28" t="s">
        <v>50</v>
      </c>
      <c r="B12" s="28" t="s">
        <v>51</v>
      </c>
      <c r="C12" s="24">
        <v>167271131.92000005</v>
      </c>
      <c r="D12" s="24">
        <v>168432888.36000031</v>
      </c>
      <c r="E12" s="24">
        <v>-1161756.4399999918</v>
      </c>
      <c r="F12" s="24">
        <v>0</v>
      </c>
      <c r="G12" s="24">
        <v>0</v>
      </c>
      <c r="H12" s="25">
        <v>0</v>
      </c>
      <c r="I12" s="24">
        <v>0</v>
      </c>
      <c r="J12" s="24">
        <v>0</v>
      </c>
      <c r="K12" s="24"/>
      <c r="L12" s="24"/>
      <c r="M12" s="24">
        <v>0</v>
      </c>
      <c r="N12" s="18"/>
      <c r="AC12" s="5"/>
      <c r="AD12" s="5"/>
      <c r="AE12" s="5"/>
      <c r="AF12" s="5"/>
      <c r="AG12" s="5"/>
      <c r="AH12" s="5"/>
    </row>
    <row r="13" spans="1:34" ht="11.25" customHeight="1" x14ac:dyDescent="0.2">
      <c r="A13" s="28" t="s">
        <v>14</v>
      </c>
      <c r="B13" s="28" t="s">
        <v>61</v>
      </c>
      <c r="C13" s="24">
        <v>25151959505.089981</v>
      </c>
      <c r="D13" s="24">
        <v>401768731.31000018</v>
      </c>
      <c r="E13" s="24">
        <v>24750190773.780022</v>
      </c>
      <c r="F13" s="24">
        <v>24747323960.740002</v>
      </c>
      <c r="G13" s="24">
        <v>1006078380.2</v>
      </c>
      <c r="H13" s="25">
        <v>8403611</v>
      </c>
      <c r="I13" s="24">
        <v>0</v>
      </c>
      <c r="J13" s="24">
        <v>14451850090</v>
      </c>
      <c r="K13" s="24"/>
      <c r="L13" s="24"/>
      <c r="M13" s="24">
        <v>9280991879.5400009</v>
      </c>
      <c r="N13" s="22"/>
      <c r="AC13" s="5"/>
      <c r="AD13" s="5"/>
      <c r="AE13" s="5"/>
      <c r="AF13" s="5"/>
      <c r="AG13" s="5"/>
      <c r="AH13" s="5"/>
    </row>
    <row r="14" spans="1:34" ht="12.75" x14ac:dyDescent="0.2">
      <c r="A14" s="28" t="s">
        <v>15</v>
      </c>
      <c r="B14" s="28" t="s">
        <v>16</v>
      </c>
      <c r="C14" s="24">
        <v>25135624618.130028</v>
      </c>
      <c r="D14" s="24">
        <v>338729041.35999966</v>
      </c>
      <c r="E14" s="24">
        <v>24796895576.769978</v>
      </c>
      <c r="F14" s="24">
        <v>24554249785.150002</v>
      </c>
      <c r="G14" s="24">
        <v>0</v>
      </c>
      <c r="H14" s="25">
        <v>0</v>
      </c>
      <c r="I14" s="24">
        <v>0</v>
      </c>
      <c r="J14" s="24">
        <v>19930293074</v>
      </c>
      <c r="K14" s="24"/>
      <c r="L14" s="24"/>
      <c r="M14" s="24">
        <v>4623956711.1499996</v>
      </c>
      <c r="N14" s="18"/>
      <c r="AC14" s="5"/>
      <c r="AD14" s="5"/>
      <c r="AE14" s="5"/>
      <c r="AF14" s="5"/>
      <c r="AG14" s="5"/>
      <c r="AH14" s="5"/>
    </row>
    <row r="15" spans="1:34" ht="11.25" customHeight="1" x14ac:dyDescent="0.2">
      <c r="A15" s="28" t="s">
        <v>17</v>
      </c>
      <c r="B15" s="28" t="s">
        <v>58</v>
      </c>
      <c r="C15" s="24">
        <v>155191799303.40988</v>
      </c>
      <c r="D15" s="24">
        <v>4673538847.7099848</v>
      </c>
      <c r="E15" s="24">
        <v>150518260455.69937</v>
      </c>
      <c r="F15" s="24">
        <v>150412577515.10001</v>
      </c>
      <c r="G15" s="24">
        <v>468582442.06999999</v>
      </c>
      <c r="H15" s="25">
        <v>0</v>
      </c>
      <c r="I15" s="24">
        <v>0</v>
      </c>
      <c r="J15" s="24">
        <v>107996852129</v>
      </c>
      <c r="K15" s="24"/>
      <c r="L15" s="24"/>
      <c r="M15" s="24">
        <v>41947142944.029999</v>
      </c>
      <c r="N15" s="23"/>
      <c r="AC15" s="5"/>
      <c r="AD15" s="5"/>
      <c r="AE15" s="5"/>
      <c r="AF15" s="5"/>
      <c r="AG15" s="5"/>
      <c r="AH15" s="5"/>
    </row>
    <row r="16" spans="1:34" ht="11.25" customHeight="1" x14ac:dyDescent="0.2">
      <c r="A16" s="28" t="s">
        <v>18</v>
      </c>
      <c r="B16" s="28" t="s">
        <v>19</v>
      </c>
      <c r="C16" s="24">
        <v>15664015934.239994</v>
      </c>
      <c r="D16" s="24">
        <v>288874517.18000025</v>
      </c>
      <c r="E16" s="24">
        <v>15375141417.059984</v>
      </c>
      <c r="F16" s="24">
        <v>15262450001.93</v>
      </c>
      <c r="G16" s="24">
        <v>702568637.37</v>
      </c>
      <c r="H16" s="25">
        <v>0</v>
      </c>
      <c r="I16" s="24">
        <v>0</v>
      </c>
      <c r="J16" s="24">
        <v>13716799949</v>
      </c>
      <c r="K16" s="24"/>
      <c r="L16" s="24"/>
      <c r="M16" s="24">
        <v>843081415.55999994</v>
      </c>
      <c r="N16" s="21"/>
      <c r="AC16" s="5"/>
      <c r="AD16" s="5"/>
      <c r="AE16" s="5"/>
      <c r="AF16" s="5"/>
      <c r="AG16" s="5"/>
      <c r="AH16" s="5"/>
    </row>
    <row r="17" spans="1:34" ht="15" x14ac:dyDescent="0.25">
      <c r="A17" s="28" t="s">
        <v>20</v>
      </c>
      <c r="B17" s="28" t="s">
        <v>21</v>
      </c>
      <c r="C17" s="24">
        <v>18222485370.619968</v>
      </c>
      <c r="D17" s="24">
        <v>498026692.51000029</v>
      </c>
      <c r="E17" s="24">
        <v>17724458678.109993</v>
      </c>
      <c r="F17" s="24">
        <v>17724458678.110001</v>
      </c>
      <c r="G17" s="24">
        <v>0</v>
      </c>
      <c r="H17" s="25">
        <v>0</v>
      </c>
      <c r="I17" s="24">
        <v>0</v>
      </c>
      <c r="J17" s="24">
        <v>15644049156</v>
      </c>
      <c r="K17" s="24"/>
      <c r="L17" s="24"/>
      <c r="M17" s="24">
        <v>2080409522.1099999</v>
      </c>
      <c r="N17" s="18"/>
      <c r="P17" s="4"/>
      <c r="AC17" s="5"/>
      <c r="AD17" s="5"/>
      <c r="AE17" s="5"/>
      <c r="AF17" s="5"/>
      <c r="AG17" s="5"/>
      <c r="AH17" s="5"/>
    </row>
    <row r="18" spans="1:34" s="32" customFormat="1" ht="90" x14ac:dyDescent="0.2">
      <c r="A18" s="28" t="s">
        <v>22</v>
      </c>
      <c r="B18" s="28" t="s">
        <v>23</v>
      </c>
      <c r="C18" s="24">
        <v>25795629091.840012</v>
      </c>
      <c r="D18" s="24">
        <v>519116714.23999995</v>
      </c>
      <c r="E18" s="24">
        <v>25276512377.599995</v>
      </c>
      <c r="F18" s="24">
        <v>25266108575.84</v>
      </c>
      <c r="G18" s="24">
        <v>46900868.770000003</v>
      </c>
      <c r="H18" s="25">
        <v>0</v>
      </c>
      <c r="I18" s="24">
        <v>0</v>
      </c>
      <c r="J18" s="24">
        <v>0</v>
      </c>
      <c r="K18" s="24">
        <v>20775012066.75</v>
      </c>
      <c r="L18" s="35">
        <v>45154</v>
      </c>
      <c r="M18" s="24">
        <f>25219207707.07-K18</f>
        <v>4444195640.3199997</v>
      </c>
      <c r="N18" s="18" t="s">
        <v>82</v>
      </c>
      <c r="O18" s="31"/>
      <c r="AC18" s="33"/>
      <c r="AD18" s="33"/>
      <c r="AE18" s="33"/>
      <c r="AF18" s="33"/>
      <c r="AG18" s="33"/>
      <c r="AH18" s="33"/>
    </row>
    <row r="19" spans="1:34" ht="11.25" customHeight="1" x14ac:dyDescent="0.2">
      <c r="A19" s="28" t="s">
        <v>24</v>
      </c>
      <c r="B19" s="28" t="s">
        <v>62</v>
      </c>
      <c r="C19" s="24">
        <v>60766493966.96003</v>
      </c>
      <c r="D19" s="24">
        <v>1181440888.979996</v>
      </c>
      <c r="E19" s="24">
        <v>59585053077.980095</v>
      </c>
      <c r="F19" s="24">
        <v>59585052813.489998</v>
      </c>
      <c r="G19" s="24">
        <v>17559518.780000001</v>
      </c>
      <c r="H19" s="25">
        <v>0</v>
      </c>
      <c r="I19" s="24">
        <v>0</v>
      </c>
      <c r="J19" s="24">
        <v>33524926608</v>
      </c>
      <c r="K19" s="24"/>
      <c r="L19" s="24"/>
      <c r="M19" s="24">
        <v>26042566686.709999</v>
      </c>
      <c r="N19" s="23"/>
      <c r="AC19" s="5"/>
      <c r="AD19" s="5"/>
      <c r="AE19" s="5"/>
      <c r="AF19" s="5"/>
      <c r="AG19" s="5"/>
      <c r="AH19" s="5"/>
    </row>
    <row r="20" spans="1:34" ht="12.75" x14ac:dyDescent="0.2">
      <c r="A20" s="28" t="s">
        <v>25</v>
      </c>
      <c r="B20" s="28" t="s">
        <v>63</v>
      </c>
      <c r="C20" s="24">
        <v>28878059065.549995</v>
      </c>
      <c r="D20" s="24">
        <v>541286025.40999985</v>
      </c>
      <c r="E20" s="24">
        <v>28336773040.139977</v>
      </c>
      <c r="F20" s="24">
        <v>28318392996.32</v>
      </c>
      <c r="G20" s="24">
        <v>28110627.629999999</v>
      </c>
      <c r="H20" s="25">
        <v>0</v>
      </c>
      <c r="I20" s="24">
        <v>0</v>
      </c>
      <c r="J20" s="24">
        <v>5093205096</v>
      </c>
      <c r="K20" s="24"/>
      <c r="L20" s="24"/>
      <c r="M20" s="24">
        <v>23197077272.689999</v>
      </c>
      <c r="N20" s="22"/>
      <c r="AC20" s="5"/>
      <c r="AD20" s="5"/>
      <c r="AE20" s="5"/>
      <c r="AF20" s="5"/>
      <c r="AG20" s="5"/>
      <c r="AH20" s="5"/>
    </row>
    <row r="21" spans="1:34" ht="12.75" x14ac:dyDescent="0.2">
      <c r="A21" s="28" t="s">
        <v>26</v>
      </c>
      <c r="B21" s="28" t="s">
        <v>27</v>
      </c>
      <c r="C21" s="24">
        <v>41645353851.190056</v>
      </c>
      <c r="D21" s="24">
        <v>675107780.90999877</v>
      </c>
      <c r="E21" s="24">
        <v>40970246070.279938</v>
      </c>
      <c r="F21" s="24">
        <v>40966907218.830002</v>
      </c>
      <c r="G21" s="24">
        <v>0</v>
      </c>
      <c r="H21" s="25">
        <v>0</v>
      </c>
      <c r="I21" s="24">
        <v>0</v>
      </c>
      <c r="J21" s="24">
        <v>30734916821</v>
      </c>
      <c r="K21" s="24"/>
      <c r="L21" s="24"/>
      <c r="M21" s="24">
        <v>10231990397.83</v>
      </c>
      <c r="N21" s="18"/>
      <c r="AC21" s="5"/>
      <c r="AD21" s="5"/>
      <c r="AE21" s="5"/>
      <c r="AF21" s="5"/>
      <c r="AG21" s="5"/>
      <c r="AH21" s="5"/>
    </row>
    <row r="22" spans="1:34" ht="11.25" customHeight="1" x14ac:dyDescent="0.2">
      <c r="A22" s="28" t="s">
        <v>28</v>
      </c>
      <c r="B22" s="28" t="s">
        <v>64</v>
      </c>
      <c r="C22" s="24">
        <v>12223663249.929993</v>
      </c>
      <c r="D22" s="24">
        <v>272232568.05999959</v>
      </c>
      <c r="E22" s="24">
        <v>11951430681.869989</v>
      </c>
      <c r="F22" s="24">
        <v>11951430681.870001</v>
      </c>
      <c r="G22" s="24">
        <v>782159.55</v>
      </c>
      <c r="H22" s="25">
        <v>199872338</v>
      </c>
      <c r="I22" s="24">
        <v>0</v>
      </c>
      <c r="J22" s="24">
        <v>11056408759</v>
      </c>
      <c r="K22" s="24"/>
      <c r="L22" s="24"/>
      <c r="M22" s="24">
        <v>694367425.32000005</v>
      </c>
      <c r="N22" s="23"/>
      <c r="AC22" s="5"/>
      <c r="AD22" s="5"/>
      <c r="AE22" s="5"/>
      <c r="AF22" s="5"/>
      <c r="AG22" s="5"/>
      <c r="AH22" s="5"/>
    </row>
    <row r="23" spans="1:34" ht="12.75" x14ac:dyDescent="0.2">
      <c r="A23" s="28" t="s">
        <v>29</v>
      </c>
      <c r="B23" s="28" t="s">
        <v>65</v>
      </c>
      <c r="C23" s="24">
        <v>1087504442.6899998</v>
      </c>
      <c r="D23" s="24">
        <v>36355519.739999995</v>
      </c>
      <c r="E23" s="24">
        <v>1051148922.9499999</v>
      </c>
      <c r="F23" s="24">
        <v>1051148922.95</v>
      </c>
      <c r="G23" s="24">
        <v>0</v>
      </c>
      <c r="H23" s="25">
        <v>0</v>
      </c>
      <c r="I23" s="24">
        <v>0</v>
      </c>
      <c r="J23" s="24">
        <v>288536193</v>
      </c>
      <c r="K23" s="24"/>
      <c r="L23" s="24"/>
      <c r="M23" s="24">
        <v>762612729.95000005</v>
      </c>
      <c r="N23" s="23"/>
      <c r="AC23" s="5"/>
      <c r="AD23" s="5"/>
      <c r="AE23" s="5"/>
      <c r="AF23" s="5"/>
      <c r="AG23" s="5"/>
      <c r="AH23" s="5"/>
    </row>
    <row r="24" spans="1:34" ht="12.75" x14ac:dyDescent="0.2">
      <c r="A24" s="28" t="s">
        <v>30</v>
      </c>
      <c r="B24" s="28" t="s">
        <v>31</v>
      </c>
      <c r="C24" s="24">
        <v>166321128268.79974</v>
      </c>
      <c r="D24" s="24">
        <v>6155727032.7899895</v>
      </c>
      <c r="E24" s="24">
        <v>160165401236.00974</v>
      </c>
      <c r="F24" s="24">
        <v>159724506957.34</v>
      </c>
      <c r="G24" s="24">
        <v>25746755.899999999</v>
      </c>
      <c r="H24" s="25">
        <v>0</v>
      </c>
      <c r="I24" s="24">
        <v>0</v>
      </c>
      <c r="J24" s="24">
        <v>108698504291</v>
      </c>
      <c r="K24" s="24"/>
      <c r="L24" s="24"/>
      <c r="M24" s="24">
        <v>51000255910.440002</v>
      </c>
      <c r="N24" s="23"/>
      <c r="AC24" s="5"/>
      <c r="AD24" s="5"/>
      <c r="AE24" s="5"/>
      <c r="AF24" s="5"/>
      <c r="AG24" s="5"/>
      <c r="AH24" s="5"/>
    </row>
    <row r="25" spans="1:34" ht="12.75" x14ac:dyDescent="0.2">
      <c r="A25" s="28" t="s">
        <v>32</v>
      </c>
      <c r="B25" s="28" t="s">
        <v>66</v>
      </c>
      <c r="C25" s="24">
        <v>162659262755.85001</v>
      </c>
      <c r="D25" s="24">
        <v>3807422447.4300079</v>
      </c>
      <c r="E25" s="24">
        <v>158851840308.42056</v>
      </c>
      <c r="F25" s="24">
        <v>158711192327.22</v>
      </c>
      <c r="G25" s="24">
        <v>0</v>
      </c>
      <c r="H25" s="25">
        <v>0</v>
      </c>
      <c r="I25" s="24">
        <v>0</v>
      </c>
      <c r="J25" s="24">
        <v>104409029442</v>
      </c>
      <c r="K25" s="24"/>
      <c r="L25" s="24"/>
      <c r="M25" s="24">
        <v>54302162885.220001</v>
      </c>
      <c r="N25" s="18"/>
      <c r="AC25" s="5"/>
      <c r="AD25" s="5"/>
      <c r="AE25" s="5"/>
      <c r="AF25" s="5"/>
      <c r="AG25" s="5"/>
      <c r="AH25" s="5"/>
    </row>
    <row r="26" spans="1:34" ht="12.75" x14ac:dyDescent="0.2">
      <c r="A26" s="28" t="s">
        <v>33</v>
      </c>
      <c r="B26" s="28" t="s">
        <v>67</v>
      </c>
      <c r="C26" s="24">
        <v>42147774296.719963</v>
      </c>
      <c r="D26" s="24">
        <v>2107236182.8199978</v>
      </c>
      <c r="E26" s="24">
        <v>40040538113.899963</v>
      </c>
      <c r="F26" s="24">
        <v>39997153866.629997</v>
      </c>
      <c r="G26" s="24">
        <v>11359334.07</v>
      </c>
      <c r="H26" s="25">
        <v>0</v>
      </c>
      <c r="I26" s="24">
        <v>0</v>
      </c>
      <c r="J26" s="24">
        <v>993448257</v>
      </c>
      <c r="K26" s="24"/>
      <c r="L26" s="24"/>
      <c r="M26" s="24">
        <v>38992346275.559998</v>
      </c>
      <c r="N26" s="18"/>
      <c r="AC26" s="5"/>
      <c r="AD26" s="5"/>
      <c r="AE26" s="5"/>
      <c r="AF26" s="5"/>
      <c r="AG26" s="5"/>
      <c r="AH26" s="5"/>
    </row>
    <row r="27" spans="1:34" ht="12.75" x14ac:dyDescent="0.2">
      <c r="A27" s="28" t="s">
        <v>34</v>
      </c>
      <c r="B27" s="28" t="s">
        <v>68</v>
      </c>
      <c r="C27" s="24">
        <v>88458683211.460022</v>
      </c>
      <c r="D27" s="24">
        <v>3975853110.8400035</v>
      </c>
      <c r="E27" s="24">
        <v>84482830100.620117</v>
      </c>
      <c r="F27" s="24">
        <v>83408517944.25</v>
      </c>
      <c r="G27" s="24">
        <v>0</v>
      </c>
      <c r="H27" s="25">
        <v>0</v>
      </c>
      <c r="I27" s="24">
        <v>0</v>
      </c>
      <c r="J27" s="24">
        <v>74478491781</v>
      </c>
      <c r="K27" s="24"/>
      <c r="L27" s="24"/>
      <c r="M27" s="24">
        <v>8930026163.25</v>
      </c>
      <c r="N27" s="18"/>
      <c r="AC27" s="5"/>
      <c r="AD27" s="5"/>
      <c r="AE27" s="5"/>
      <c r="AF27" s="5"/>
      <c r="AG27" s="5"/>
      <c r="AH27" s="5"/>
    </row>
    <row r="28" spans="1:34" ht="12.75" x14ac:dyDescent="0.2">
      <c r="A28" s="28" t="s">
        <v>35</v>
      </c>
      <c r="B28" s="28" t="s">
        <v>69</v>
      </c>
      <c r="C28" s="24">
        <v>7205378766.409996</v>
      </c>
      <c r="D28" s="24">
        <v>241711910.52000013</v>
      </c>
      <c r="E28" s="24">
        <v>6963666855.8900032</v>
      </c>
      <c r="F28" s="24">
        <v>6954385441.9300003</v>
      </c>
      <c r="G28" s="24">
        <v>73731.91</v>
      </c>
      <c r="H28" s="25">
        <v>0</v>
      </c>
      <c r="I28" s="24">
        <v>0</v>
      </c>
      <c r="J28" s="24">
        <v>4629728701</v>
      </c>
      <c r="K28" s="24"/>
      <c r="L28" s="24"/>
      <c r="M28" s="24">
        <v>2324583009.02</v>
      </c>
      <c r="N28" s="23"/>
      <c r="O28" s="6"/>
      <c r="P28" s="7"/>
      <c r="AC28" s="5"/>
      <c r="AD28" s="5"/>
      <c r="AE28" s="5"/>
      <c r="AF28" s="5"/>
      <c r="AG28" s="5"/>
      <c r="AH28" s="5"/>
    </row>
    <row r="29" spans="1:34" ht="12.75" x14ac:dyDescent="0.2">
      <c r="A29" s="28" t="s">
        <v>36</v>
      </c>
      <c r="B29" s="28" t="s">
        <v>70</v>
      </c>
      <c r="C29" s="24">
        <v>103830901840.56012</v>
      </c>
      <c r="D29" s="24">
        <v>4804323560.8000145</v>
      </c>
      <c r="E29" s="24">
        <v>99026578279.759735</v>
      </c>
      <c r="F29" s="24">
        <v>99009882643.860001</v>
      </c>
      <c r="G29" s="24">
        <v>218604290.88999999</v>
      </c>
      <c r="H29" s="25">
        <v>0</v>
      </c>
      <c r="I29" s="24">
        <v>0</v>
      </c>
      <c r="J29" s="24">
        <v>53900747322</v>
      </c>
      <c r="K29" s="24"/>
      <c r="L29" s="24"/>
      <c r="M29" s="24">
        <v>44890531030.970001</v>
      </c>
      <c r="N29" s="18"/>
      <c r="AC29" s="5"/>
      <c r="AD29" s="5"/>
      <c r="AE29" s="5"/>
      <c r="AF29" s="5"/>
      <c r="AG29" s="5"/>
      <c r="AH29" s="5"/>
    </row>
    <row r="30" spans="1:34" ht="11.25" customHeight="1" x14ac:dyDescent="0.2">
      <c r="A30" s="28" t="s">
        <v>37</v>
      </c>
      <c r="B30" s="28" t="s">
        <v>71</v>
      </c>
      <c r="C30" s="24">
        <v>17824250740.889996</v>
      </c>
      <c r="D30" s="24">
        <v>903221522.24999833</v>
      </c>
      <c r="E30" s="24">
        <v>16921029218.640009</v>
      </c>
      <c r="F30" s="24">
        <v>16907826317.790001</v>
      </c>
      <c r="G30" s="24">
        <v>39608510.240000002</v>
      </c>
      <c r="H30" s="25">
        <v>0</v>
      </c>
      <c r="I30" s="24">
        <v>0</v>
      </c>
      <c r="J30" s="24">
        <v>11582903908</v>
      </c>
      <c r="K30" s="24"/>
      <c r="L30" s="24"/>
      <c r="M30" s="24">
        <v>5285313899.5500002</v>
      </c>
      <c r="N30" s="23"/>
      <c r="AC30" s="5"/>
      <c r="AD30" s="5"/>
      <c r="AE30" s="5"/>
      <c r="AF30" s="5"/>
      <c r="AG30" s="5"/>
      <c r="AH30" s="5"/>
    </row>
    <row r="31" spans="1:34" ht="12.75" x14ac:dyDescent="0.2">
      <c r="A31" s="28" t="s">
        <v>38</v>
      </c>
      <c r="B31" s="28" t="s">
        <v>39</v>
      </c>
      <c r="C31" s="24">
        <v>153968278426.42001</v>
      </c>
      <c r="D31" s="24">
        <v>9962473103.2000122</v>
      </c>
      <c r="E31" s="24">
        <v>144005805323.22009</v>
      </c>
      <c r="F31" s="24">
        <v>144003581037.95001</v>
      </c>
      <c r="G31" s="24">
        <v>1238445769.6099999</v>
      </c>
      <c r="H31" s="25">
        <v>0</v>
      </c>
      <c r="I31" s="24">
        <v>0</v>
      </c>
      <c r="J31" s="24">
        <v>107485718606</v>
      </c>
      <c r="K31" s="24"/>
      <c r="L31" s="24"/>
      <c r="M31" s="24">
        <v>35279416662.339996</v>
      </c>
      <c r="N31" s="18"/>
      <c r="AC31" s="5"/>
      <c r="AD31" s="5"/>
      <c r="AE31" s="5"/>
      <c r="AF31" s="5"/>
      <c r="AG31" s="5"/>
      <c r="AH31" s="5"/>
    </row>
    <row r="32" spans="1:34" ht="12.75" x14ac:dyDescent="0.2">
      <c r="A32" s="28" t="s">
        <v>40</v>
      </c>
      <c r="B32" s="28" t="s">
        <v>72</v>
      </c>
      <c r="C32" s="24">
        <v>141643926177.03055</v>
      </c>
      <c r="D32" s="24">
        <v>7372813617.7300606</v>
      </c>
      <c r="E32" s="24">
        <v>134271112559.29912</v>
      </c>
      <c r="F32" s="24">
        <v>133961309705.99001</v>
      </c>
      <c r="G32" s="24">
        <v>0</v>
      </c>
      <c r="H32" s="25">
        <v>0</v>
      </c>
      <c r="I32" s="24">
        <v>0</v>
      </c>
      <c r="J32" s="24">
        <v>24905458312</v>
      </c>
      <c r="K32" s="24"/>
      <c r="L32" s="24"/>
      <c r="M32" s="24">
        <v>109055851393.99001</v>
      </c>
      <c r="N32" s="18"/>
      <c r="AC32" s="5"/>
      <c r="AD32" s="5"/>
      <c r="AE32" s="5"/>
      <c r="AF32" s="5"/>
      <c r="AG32" s="5"/>
      <c r="AH32" s="5"/>
    </row>
    <row r="33" spans="1:34" ht="12.75" x14ac:dyDescent="0.2">
      <c r="A33" s="28" t="s">
        <v>41</v>
      </c>
      <c r="B33" s="28" t="s">
        <v>42</v>
      </c>
      <c r="C33" s="24">
        <v>193168158014.01028</v>
      </c>
      <c r="D33" s="24">
        <v>3572800716.119997</v>
      </c>
      <c r="E33" s="24">
        <v>189595357297.89017</v>
      </c>
      <c r="F33" s="24">
        <v>186279283963.14999</v>
      </c>
      <c r="G33" s="24">
        <v>0</v>
      </c>
      <c r="H33" s="25">
        <v>0</v>
      </c>
      <c r="I33" s="24">
        <v>0</v>
      </c>
      <c r="J33" s="24">
        <v>167093846909</v>
      </c>
      <c r="K33" s="24"/>
      <c r="L33" s="24"/>
      <c r="M33" s="24">
        <v>19185437054.150002</v>
      </c>
      <c r="N33" s="18"/>
      <c r="AC33" s="5"/>
      <c r="AD33" s="5"/>
      <c r="AE33" s="5"/>
      <c r="AF33" s="5"/>
      <c r="AG33" s="5"/>
      <c r="AH33" s="5"/>
    </row>
    <row r="34" spans="1:34" ht="12.75" x14ac:dyDescent="0.2">
      <c r="A34" s="28" t="s">
        <v>43</v>
      </c>
      <c r="B34" s="28" t="s">
        <v>72</v>
      </c>
      <c r="C34" s="24">
        <v>532837240667.5799</v>
      </c>
      <c r="D34" s="27">
        <v>10106095695.689997</v>
      </c>
      <c r="E34" s="24">
        <v>522731144971.89429</v>
      </c>
      <c r="F34" s="24">
        <v>522447718731.06</v>
      </c>
      <c r="G34" s="24">
        <v>0</v>
      </c>
      <c r="H34" s="25">
        <v>0</v>
      </c>
      <c r="I34" s="24">
        <v>0</v>
      </c>
      <c r="J34" s="24">
        <v>282895104114</v>
      </c>
      <c r="K34" s="24"/>
      <c r="L34" s="24"/>
      <c r="M34" s="24">
        <v>239552614617.06</v>
      </c>
      <c r="N34" s="18"/>
      <c r="AC34" s="5"/>
      <c r="AD34" s="5"/>
      <c r="AE34" s="5"/>
      <c r="AF34" s="5"/>
      <c r="AG34" s="5"/>
      <c r="AH34" s="5"/>
    </row>
    <row r="35" spans="1:34" ht="11.25" customHeight="1" x14ac:dyDescent="0.2">
      <c r="A35" s="28" t="s">
        <v>44</v>
      </c>
      <c r="B35" s="28" t="s">
        <v>59</v>
      </c>
      <c r="C35" s="24">
        <v>2536619417.1300011</v>
      </c>
      <c r="D35" s="24">
        <v>193346667.3599999</v>
      </c>
      <c r="E35" s="24">
        <v>2343272749.7700024</v>
      </c>
      <c r="F35" s="24">
        <v>2334851625.5900002</v>
      </c>
      <c r="G35" s="24">
        <v>0</v>
      </c>
      <c r="H35" s="25">
        <v>0</v>
      </c>
      <c r="I35" s="24">
        <v>0</v>
      </c>
      <c r="J35" s="24">
        <v>2328887645</v>
      </c>
      <c r="K35" s="24"/>
      <c r="L35" s="24"/>
      <c r="M35" s="24">
        <v>5963980.5899999999</v>
      </c>
      <c r="N35" s="23"/>
      <c r="AC35" s="5"/>
      <c r="AD35" s="5"/>
      <c r="AE35" s="5"/>
      <c r="AF35" s="5"/>
      <c r="AG35" s="5"/>
      <c r="AH35" s="5"/>
    </row>
    <row r="36" spans="1:34" ht="11.25" customHeight="1" x14ac:dyDescent="0.2">
      <c r="A36" s="28" t="s">
        <v>45</v>
      </c>
      <c r="B36" s="28" t="s">
        <v>73</v>
      </c>
      <c r="C36" s="24">
        <v>2189239554.2999997</v>
      </c>
      <c r="D36" s="24">
        <v>72323688.770000026</v>
      </c>
      <c r="E36" s="24">
        <v>2116915865.5300002</v>
      </c>
      <c r="F36" s="24">
        <v>2116915865.53</v>
      </c>
      <c r="G36" s="24">
        <v>298892.69</v>
      </c>
      <c r="H36" s="25">
        <v>0</v>
      </c>
      <c r="I36" s="24">
        <v>0</v>
      </c>
      <c r="J36" s="24">
        <v>389873613</v>
      </c>
      <c r="K36" s="24"/>
      <c r="L36" s="24"/>
      <c r="M36" s="24">
        <v>1726743359.8399999</v>
      </c>
      <c r="N36" s="23"/>
      <c r="AC36" s="5"/>
      <c r="AD36" s="5"/>
      <c r="AE36" s="5"/>
      <c r="AF36" s="5"/>
      <c r="AG36" s="5"/>
      <c r="AH36" s="5"/>
    </row>
    <row r="37" spans="1:34" ht="11.25" customHeight="1" x14ac:dyDescent="0.2">
      <c r="A37" s="28" t="s">
        <v>60</v>
      </c>
      <c r="B37" s="28" t="s">
        <v>74</v>
      </c>
      <c r="C37" s="24">
        <v>1915677.79</v>
      </c>
      <c r="D37" s="24">
        <v>206820.90000000002</v>
      </c>
      <c r="E37" s="24">
        <v>1708856.89</v>
      </c>
      <c r="F37" s="24">
        <v>1708856.89</v>
      </c>
      <c r="G37" s="24">
        <v>0</v>
      </c>
      <c r="H37" s="25">
        <v>0</v>
      </c>
      <c r="I37" s="24">
        <v>0</v>
      </c>
      <c r="J37" s="24">
        <v>0</v>
      </c>
      <c r="K37" s="24"/>
      <c r="L37" s="24"/>
      <c r="M37" s="24">
        <v>1708856.89</v>
      </c>
      <c r="N37" s="23"/>
      <c r="AC37" s="5"/>
      <c r="AD37" s="5"/>
      <c r="AE37" s="5"/>
      <c r="AF37" s="5"/>
      <c r="AG37" s="5"/>
      <c r="AH37" s="5"/>
    </row>
    <row r="38" spans="1:34" ht="12.75" x14ac:dyDescent="0.2">
      <c r="A38" s="28" t="s">
        <v>46</v>
      </c>
      <c r="B38" s="28" t="s">
        <v>55</v>
      </c>
      <c r="C38" s="24">
        <v>1976542752.5700009</v>
      </c>
      <c r="D38" s="24">
        <v>182563548.03</v>
      </c>
      <c r="E38" s="24">
        <v>1793979204.5399995</v>
      </c>
      <c r="F38" s="24">
        <v>1792665499.27</v>
      </c>
      <c r="G38" s="24">
        <v>5537318.0899999999</v>
      </c>
      <c r="H38" s="25">
        <v>0</v>
      </c>
      <c r="I38" s="24">
        <v>0</v>
      </c>
      <c r="J38" s="24">
        <v>812384464</v>
      </c>
      <c r="K38" s="24"/>
      <c r="L38" s="24"/>
      <c r="M38" s="24">
        <v>974743717.17999995</v>
      </c>
      <c r="N38" s="18"/>
      <c r="AC38" s="5"/>
      <c r="AD38" s="5"/>
      <c r="AE38" s="5"/>
      <c r="AF38" s="5"/>
      <c r="AG38" s="5"/>
      <c r="AH38" s="5"/>
    </row>
    <row r="39" spans="1:34" ht="12.75" x14ac:dyDescent="0.2">
      <c r="A39" s="28" t="s">
        <v>47</v>
      </c>
      <c r="B39" s="28" t="s">
        <v>59</v>
      </c>
      <c r="C39" s="24">
        <v>360698112826.61127</v>
      </c>
      <c r="D39" s="24">
        <v>6923927908.2599907</v>
      </c>
      <c r="E39" s="24">
        <v>353774184918.35022</v>
      </c>
      <c r="F39" s="24">
        <v>353380837295.79999</v>
      </c>
      <c r="G39" s="24">
        <v>1948165658.1300001</v>
      </c>
      <c r="H39" s="25">
        <v>0</v>
      </c>
      <c r="I39" s="24">
        <v>911857005.51999998</v>
      </c>
      <c r="J39" s="24">
        <v>170535813247</v>
      </c>
      <c r="K39" s="24"/>
      <c r="L39" s="24"/>
      <c r="M39" s="24">
        <v>179985001385.14999</v>
      </c>
      <c r="N39" s="18"/>
      <c r="AC39" s="5"/>
      <c r="AD39" s="5"/>
      <c r="AE39" s="5"/>
      <c r="AF39" s="5"/>
      <c r="AG39" s="5"/>
      <c r="AH39" s="5"/>
    </row>
    <row r="40" spans="1:34" s="32" customFormat="1" ht="225" x14ac:dyDescent="0.2">
      <c r="A40" s="28" t="s">
        <v>48</v>
      </c>
      <c r="B40" s="28" t="s">
        <v>49</v>
      </c>
      <c r="C40" s="24">
        <v>183491162266.4707</v>
      </c>
      <c r="D40" s="24">
        <v>3177082700.4400001</v>
      </c>
      <c r="E40" s="24">
        <v>180314079566.02988</v>
      </c>
      <c r="F40" s="24">
        <v>180260932725.28</v>
      </c>
      <c r="G40" s="24">
        <v>873304077.10000002</v>
      </c>
      <c r="H40" s="34">
        <v>0</v>
      </c>
      <c r="I40" s="24">
        <v>0</v>
      </c>
      <c r="J40" s="24">
        <v>0</v>
      </c>
      <c r="K40" s="24">
        <f>151709728702.56+3124125113.57+1500000000</f>
        <v>156333853816.13</v>
      </c>
      <c r="L40" s="35" t="s">
        <v>80</v>
      </c>
      <c r="M40" s="24">
        <f>179387628648.18-K40</f>
        <v>23053774832.049988</v>
      </c>
      <c r="N40" s="18" t="s">
        <v>83</v>
      </c>
      <c r="O40" s="31"/>
      <c r="AC40" s="33"/>
      <c r="AD40" s="33"/>
      <c r="AE40" s="33"/>
      <c r="AF40" s="33"/>
      <c r="AG40" s="33"/>
      <c r="AH40" s="33"/>
    </row>
    <row r="41" spans="1:34" s="32" customFormat="1" ht="112.5" x14ac:dyDescent="0.2">
      <c r="A41" s="28" t="s">
        <v>52</v>
      </c>
      <c r="B41" s="28" t="s">
        <v>53</v>
      </c>
      <c r="C41" s="24">
        <v>207726191688.39975</v>
      </c>
      <c r="D41" s="24">
        <v>3983958787.3100052</v>
      </c>
      <c r="E41" s="24">
        <v>203742232901.09033</v>
      </c>
      <c r="F41" s="24">
        <v>203631313085.66</v>
      </c>
      <c r="G41" s="24">
        <v>8504681852.3999996</v>
      </c>
      <c r="H41" s="34">
        <v>0</v>
      </c>
      <c r="I41" s="24">
        <v>0</v>
      </c>
      <c r="J41" s="24">
        <v>0</v>
      </c>
      <c r="K41" s="24">
        <f>137023165773+33532236532</f>
        <v>170555402305</v>
      </c>
      <c r="L41" s="35" t="s">
        <v>79</v>
      </c>
      <c r="M41" s="24">
        <f>195126631233.26-K41</f>
        <v>24571228928.26001</v>
      </c>
      <c r="N41" s="18" t="s">
        <v>81</v>
      </c>
      <c r="O41" s="31"/>
      <c r="AC41" s="33"/>
      <c r="AD41" s="33"/>
      <c r="AE41" s="33"/>
      <c r="AF41" s="33"/>
      <c r="AG41" s="33"/>
      <c r="AH41" s="33"/>
    </row>
    <row r="42" spans="1:34" ht="12.75" x14ac:dyDescent="0.2">
      <c r="A42" s="28" t="s">
        <v>54</v>
      </c>
      <c r="B42" s="28" t="s">
        <v>55</v>
      </c>
      <c r="C42" s="24">
        <v>267666199660.63959</v>
      </c>
      <c r="D42" s="24">
        <v>5476877663.3299942</v>
      </c>
      <c r="E42" s="24">
        <v>262189321997.30948</v>
      </c>
      <c r="F42" s="24">
        <v>262032033825.23999</v>
      </c>
      <c r="G42" s="24">
        <v>795804243.20000005</v>
      </c>
      <c r="H42" s="25">
        <v>0</v>
      </c>
      <c r="I42" s="24">
        <v>1453328394.99</v>
      </c>
      <c r="J42" s="24">
        <v>67969404756</v>
      </c>
      <c r="K42" s="24"/>
      <c r="L42" s="24"/>
      <c r="M42" s="24">
        <v>191813496431.04999</v>
      </c>
      <c r="N42" s="18"/>
      <c r="AC42" s="5"/>
      <c r="AD42" s="5"/>
      <c r="AE42" s="5"/>
      <c r="AF42" s="5"/>
      <c r="AG42" s="5"/>
      <c r="AH42" s="5"/>
    </row>
    <row r="43" spans="1:34" ht="13.5" customHeight="1" x14ac:dyDescent="0.2">
      <c r="A43" s="36" t="s">
        <v>56</v>
      </c>
      <c r="B43" s="36"/>
      <c r="C43" s="26">
        <f t="shared" ref="C43:M43" si="0">SUM(C12:C42)</f>
        <v>3046280826541.2119</v>
      </c>
      <c r="D43" s="26">
        <f t="shared" si="0"/>
        <v>82614876900.360046</v>
      </c>
      <c r="E43" s="26">
        <f t="shared" si="0"/>
        <v>2963665949640.853</v>
      </c>
      <c r="F43" s="26">
        <f t="shared" si="0"/>
        <v>2956796718866.7598</v>
      </c>
      <c r="G43" s="26">
        <f t="shared" si="0"/>
        <v>15932213068.6</v>
      </c>
      <c r="H43" s="26">
        <f t="shared" si="0"/>
        <v>208275949</v>
      </c>
      <c r="I43" s="26">
        <f t="shared" si="0"/>
        <v>2365185400.5100002</v>
      </c>
      <c r="J43" s="26">
        <f t="shared" si="0"/>
        <v>1435547183243</v>
      </c>
      <c r="K43" s="26">
        <f t="shared" si="0"/>
        <v>347664268187.88</v>
      </c>
      <c r="L43" s="26"/>
      <c r="M43" s="26">
        <f t="shared" si="0"/>
        <v>1155079593017.77</v>
      </c>
      <c r="N43" s="21"/>
      <c r="AC43" s="5"/>
      <c r="AD43" s="5"/>
      <c r="AE43" s="5"/>
      <c r="AF43" s="5"/>
      <c r="AG43" s="5"/>
      <c r="AH43" s="5"/>
    </row>
    <row r="44" spans="1:34" ht="13.5" customHeight="1" x14ac:dyDescent="0.25">
      <c r="A44" s="10"/>
      <c r="B44" s="10"/>
      <c r="C44" s="19"/>
      <c r="D44" s="19"/>
      <c r="E44" s="20"/>
      <c r="F44" s="19"/>
      <c r="G44" s="19"/>
      <c r="H44" s="19"/>
      <c r="I44" s="19"/>
      <c r="J44" s="19"/>
      <c r="K44" s="19"/>
      <c r="L44" s="19"/>
      <c r="M44" s="19"/>
      <c r="AC44" s="5"/>
      <c r="AD44" s="5"/>
      <c r="AE44" s="5"/>
      <c r="AF44" s="5"/>
      <c r="AG44" s="5"/>
      <c r="AH44" s="5"/>
    </row>
    <row r="45" spans="1:34" x14ac:dyDescent="0.2">
      <c r="A45" s="3" t="s">
        <v>57</v>
      </c>
    </row>
    <row r="50" spans="7:7" x14ac:dyDescent="0.2">
      <c r="G50" s="16"/>
    </row>
  </sheetData>
  <sortState xmlns:xlrd2="http://schemas.microsoft.com/office/spreadsheetml/2017/richdata2" ref="A13:N47">
    <sortCondition ref="A13:A47"/>
  </sortState>
  <mergeCells count="7">
    <mergeCell ref="A43:B43"/>
    <mergeCell ref="N10:N11"/>
    <mergeCell ref="A6:N6"/>
    <mergeCell ref="C10:E10"/>
    <mergeCell ref="F10:M10"/>
    <mergeCell ref="A10:A11"/>
    <mergeCell ref="B10:B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2023</iril>
    <szdw xmlns="a904e863-f9c3-44e7-be1b-41a106896d87">8</szdw>
  </documentManagement>
</p:properties>
</file>

<file path=customXml/itemProps1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44BDC-9F61-4893-97D1-14F27D360FF0}"/>
</file>

<file path=customXml/itemProps3.xml><?xml version="1.0" encoding="utf-8"?>
<ds:datastoreItem xmlns:ds="http://schemas.openxmlformats.org/officeDocument/2006/customXml" ds:itemID="{0D3B5A6A-F480-4D42-ADA7-FBE24CFC9EDE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 Proces</vt:lpstr>
      <vt:lpstr>'Certificacion Giro A EPS Proces'!Área_de_impresión</vt:lpstr>
      <vt:lpstr>'Certificacion Giro A EPS Proces'!Títulos_a_imprimir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Gina Paola Diaz Angulo</cp:lastModifiedBy>
  <cp:revision/>
  <dcterms:created xsi:type="dcterms:W3CDTF">2017-08-08T15:03:06Z</dcterms:created>
  <dcterms:modified xsi:type="dcterms:W3CDTF">2023-10-31T20:41:18Z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